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s\Documents\ABaix Camp\ADFI_M9_Comptabilitat i Fiscalitat\UF3-ANALISI ECO. I PATRIMONIAL (AEA 5)\"/>
    </mc:Choice>
  </mc:AlternateContent>
  <xr:revisionPtr revIDLastSave="0" documentId="13_ncr:1_{AC90C764-2D87-401D-977F-3D485A7139F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ctiu i passiu" sheetId="1" r:id="rId1"/>
    <sheet name="Compte Pi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3" l="1"/>
  <c r="C37" i="1"/>
  <c r="C33" i="1" s="1"/>
  <c r="B37" i="1"/>
  <c r="B34" i="1"/>
  <c r="C31" i="1"/>
  <c r="C30" i="1" s="1"/>
  <c r="B31" i="1"/>
  <c r="C28" i="1"/>
  <c r="B28" i="1"/>
  <c r="C21" i="3"/>
  <c r="C15" i="3"/>
  <c r="B21" i="3"/>
  <c r="B30" i="1" l="1"/>
  <c r="B33" i="1"/>
  <c r="C23" i="3"/>
  <c r="B10" i="3"/>
  <c r="B15" i="3" s="1"/>
  <c r="C24" i="3" l="1"/>
  <c r="B23" i="3"/>
  <c r="B24" i="3" s="1"/>
  <c r="C25" i="3" l="1"/>
  <c r="C27" i="1" s="1"/>
  <c r="B25" i="3"/>
  <c r="B27" i="1" s="1"/>
  <c r="B26" i="1" l="1"/>
  <c r="C24" i="1"/>
  <c r="C23" i="1" s="1"/>
  <c r="C41" i="1" s="1"/>
  <c r="B24" i="1" l="1"/>
  <c r="B18" i="1"/>
  <c r="C18" i="1"/>
  <c r="C16" i="1"/>
  <c r="B16" i="1"/>
  <c r="C14" i="1"/>
  <c r="B14" i="1"/>
  <c r="C12" i="1"/>
  <c r="B12" i="1"/>
  <c r="B10" i="1"/>
  <c r="B7" i="1" s="1"/>
  <c r="C7" i="1"/>
  <c r="C4" i="1"/>
  <c r="B4" i="1"/>
  <c r="B23" i="1" l="1"/>
  <c r="B3" i="1"/>
  <c r="C3" i="1"/>
  <c r="B11" i="1"/>
  <c r="C11" i="1"/>
  <c r="B41" i="1" l="1"/>
  <c r="C21" i="1"/>
  <c r="B21" i="1"/>
</calcChain>
</file>

<file path=xl/sharedStrings.xml><?xml version="1.0" encoding="utf-8"?>
<sst xmlns="http://schemas.openxmlformats.org/spreadsheetml/2006/main" count="72" uniqueCount="67">
  <si>
    <t>ACTIU</t>
  </si>
  <si>
    <t>20X0</t>
  </si>
  <si>
    <t>20X0 - 1 any</t>
  </si>
  <si>
    <t>A) ACTIU NO CORRENT</t>
  </si>
  <si>
    <t>I. Immobilitzat intangible</t>
  </si>
  <si>
    <t>Aplicacions informàtiques</t>
  </si>
  <si>
    <t>Amortització Acumulada del immobilitzat intangible</t>
  </si>
  <si>
    <t>II. Immobilitzat material</t>
  </si>
  <si>
    <t>Equips per a procesos d'informació</t>
  </si>
  <si>
    <t>Elements de transport</t>
  </si>
  <si>
    <t>Amortització Acumulada del immobilitzat Material</t>
  </si>
  <si>
    <t>B) ACTIU CORRENT</t>
  </si>
  <si>
    <t>II. Existències</t>
  </si>
  <si>
    <t>Mercaderies</t>
  </si>
  <si>
    <t>III. Deutors comercials i altres comptes a cobrar</t>
  </si>
  <si>
    <t>Clients</t>
  </si>
  <si>
    <t>VI. Periodificacions a curt termini</t>
  </si>
  <si>
    <t>Despeses anticipades</t>
  </si>
  <si>
    <t>VII. Efectiu i altres actius líquids equivalents</t>
  </si>
  <si>
    <t>Bancs c/c</t>
  </si>
  <si>
    <t>Caixa</t>
  </si>
  <si>
    <t>TOTAL ACTIU (A+ B)</t>
  </si>
  <si>
    <t>PATRIMONI NET I PASSIU</t>
  </si>
  <si>
    <t>A) PATRIMONI NET</t>
  </si>
  <si>
    <t>A-1) Fons propis</t>
  </si>
  <si>
    <t>I-Capital</t>
  </si>
  <si>
    <t>III-Reserves</t>
  </si>
  <si>
    <t>VII-Resultat de l'exercici</t>
  </si>
  <si>
    <t>A-3) Subvencions, donacions i llegats rebuts</t>
  </si>
  <si>
    <t>Subvencions en capital</t>
  </si>
  <si>
    <t>B) PASSIU NO CORRENT</t>
  </si>
  <si>
    <t>II. Deutes a llarg termini</t>
  </si>
  <si>
    <t>Proveïdors d'immobilitzat a llarg termini</t>
  </si>
  <si>
    <t>C) PASSIU CORRENT</t>
  </si>
  <si>
    <t>III. Deutes a curt termini</t>
  </si>
  <si>
    <t>Deutes a curt termini amb entitats de crèdit</t>
  </si>
  <si>
    <t>Proveïdors d'immobilitzat a curt termini</t>
  </si>
  <si>
    <t>V. Creditors comercials i altres comptes a pagar</t>
  </si>
  <si>
    <t>Proveïdors</t>
  </si>
  <si>
    <t>TOTAL PATRIMONI NET I PASSIU (A + B + C)</t>
  </si>
  <si>
    <t>HP, creditora per diversos conceptes</t>
  </si>
  <si>
    <t>1. Import net de la xifra de negocis</t>
  </si>
  <si>
    <t>2. Variació d'existències de productes acabats i en curs de fabricació</t>
  </si>
  <si>
    <t>3. Treballs realitzats per l'empresa per al seu actiu</t>
  </si>
  <si>
    <t xml:space="preserve">4. Aprovisionaments </t>
  </si>
  <si>
    <t>5. Altres ingressos d'explotació</t>
  </si>
  <si>
    <t>6. Despeses de personal</t>
  </si>
  <si>
    <t>7. Altres despeses d'explotació</t>
  </si>
  <si>
    <t xml:space="preserve">8. Amortització de l'immobilitzat </t>
  </si>
  <si>
    <t>9. Imputació de subvencions d'immobilitzat no financer i altres</t>
  </si>
  <si>
    <t>10. Excessos de provisions</t>
  </si>
  <si>
    <t>11. Deteriorament i resultat per alienacions de l'immobilitzat</t>
  </si>
  <si>
    <t>Altres resultats</t>
  </si>
  <si>
    <t>12. Ingressos financers</t>
  </si>
  <si>
    <t>13. Despeses financeres</t>
  </si>
  <si>
    <t>14. Variació de valor raonable en instruments financers</t>
  </si>
  <si>
    <t>15. Diferències de canvi</t>
  </si>
  <si>
    <t>16. Deteriorament i resultat per alienacions d'instruments financers</t>
  </si>
  <si>
    <t>A.2) RESULTAT FINANCER (12 + 13 + 14 + 15 + 16)</t>
  </si>
  <si>
    <t>A.3) RESULTAT ABANS D'IMPOSTOS (A.1 + A.2)</t>
  </si>
  <si>
    <t>17. Impost sobre beneficis</t>
  </si>
  <si>
    <t>A.4) RESULTAT DE L'EXERCICI PROCEDENT D'OPERACIONS CONTINUADES (A.3 + 17)</t>
  </si>
  <si>
    <r>
      <t xml:space="preserve">A.1) RESULTAT D'EXPLOTACIÓ </t>
    </r>
    <r>
      <rPr>
        <b/>
        <sz val="8"/>
        <color rgb="FF0000FF"/>
        <rFont val="Arial"/>
        <family val="2"/>
      </rPr>
      <t>(1 + 2 + 3 + 4 + 5 + 6 + 7 + 8 + 9 + 10 + 11)</t>
    </r>
  </si>
  <si>
    <t>ANÀLISI HORITZONTAL</t>
  </si>
  <si>
    <t>BALANÇ DE SITUACIÓ de XYZ, S.A. A  31 de desembre de 20X0</t>
  </si>
  <si>
    <t>COMPTE DE PÈRDUES I GUANYS  DE XYZ, S.A.L'EXERCICI  ACABAT EL 31-12 20X0</t>
  </si>
  <si>
    <t>Creditors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</si>
</sst>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3];[Red]\-#,##0.00\ [$€-403]"/>
    <numFmt numFmtId="166" formatCode="#,##0_ ;[Red]\-#,##0\ "/>
  </numFmts>
  <fonts count="19" x14ac:knownFonts="1"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FF"/>
      <name val="Arial"/>
      <family val="2"/>
      <charset val="1"/>
    </font>
    <font>
      <sz val="11"/>
      <color rgb="FF0000FF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2"/>
      <color theme="1"/>
      <name val="Arial"/>
      <family val="2"/>
    </font>
    <font>
      <sz val="11"/>
      <color theme="4" tint="-0.499984740745262"/>
      <name val="Arial"/>
      <family val="2"/>
    </font>
    <font>
      <sz val="11"/>
      <color theme="4"/>
      <name val="Arial"/>
      <family val="2"/>
    </font>
    <font>
      <sz val="11"/>
      <color rgb="FF0000FF"/>
      <name val="Arial"/>
      <family val="2"/>
    </font>
    <font>
      <b/>
      <sz val="8"/>
      <color rgb="FF0000FF"/>
      <name val="Arial"/>
      <family val="2"/>
    </font>
    <font>
      <b/>
      <sz val="11"/>
      <color theme="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DD7EE"/>
      </patternFill>
    </fill>
    <fill>
      <patternFill patternType="solid">
        <fgColor rgb="FFDEEBF7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1"/>
        <bgColor rgb="FFBDD7E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7" fillId="0" borderId="0"/>
    <xf numFmtId="0" fontId="2" fillId="0" borderId="0"/>
    <xf numFmtId="164" fontId="2" fillId="0" borderId="0"/>
    <xf numFmtId="0" fontId="9" fillId="0" borderId="0"/>
  </cellStyleXfs>
  <cellXfs count="3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0" fontId="4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3" fillId="2" borderId="4" xfId="0" applyFont="1" applyFill="1" applyBorder="1"/>
    <xf numFmtId="0" fontId="6" fillId="0" borderId="3" xfId="0" applyFont="1" applyBorder="1"/>
    <xf numFmtId="3" fontId="4" fillId="3" borderId="2" xfId="0" applyNumberFormat="1" applyFont="1" applyFill="1" applyBorder="1"/>
    <xf numFmtId="3" fontId="5" fillId="0" borderId="3" xfId="0" applyNumberFormat="1" applyFont="1" applyBorder="1"/>
    <xf numFmtId="3" fontId="6" fillId="0" borderId="1" xfId="0" applyNumberFormat="1" applyFont="1" applyBorder="1"/>
    <xf numFmtId="3" fontId="8" fillId="0" borderId="1" xfId="0" applyNumberFormat="1" applyFont="1" applyBorder="1"/>
    <xf numFmtId="3" fontId="5" fillId="0" borderId="1" xfId="0" applyNumberFormat="1" applyFont="1" applyBorder="1"/>
    <xf numFmtId="0" fontId="10" fillId="4" borderId="5" xfId="5" applyFont="1" applyFill="1" applyBorder="1" applyAlignment="1">
      <alignment horizontal="center" vertical="center" wrapText="1"/>
    </xf>
    <xf numFmtId="0" fontId="11" fillId="5" borderId="6" xfId="5" applyFont="1" applyFill="1" applyBorder="1" applyAlignment="1">
      <alignment horizontal="center"/>
    </xf>
    <xf numFmtId="0" fontId="9" fillId="0" borderId="0" xfId="5"/>
    <xf numFmtId="0" fontId="8" fillId="0" borderId="7" xfId="5" applyFont="1" applyBorder="1"/>
    <xf numFmtId="0" fontId="8" fillId="0" borderId="6" xfId="5" applyFont="1" applyBorder="1"/>
    <xf numFmtId="0" fontId="12" fillId="0" borderId="6" xfId="5" applyFont="1" applyBorder="1"/>
    <xf numFmtId="3" fontId="13" fillId="0" borderId="0" xfId="5" applyNumberFormat="1" applyFont="1"/>
    <xf numFmtId="166" fontId="14" fillId="0" borderId="7" xfId="5" applyNumberFormat="1" applyFont="1" applyBorder="1" applyAlignment="1">
      <alignment horizontal="right"/>
    </xf>
    <xf numFmtId="166" fontId="14" fillId="0" borderId="6" xfId="5" applyNumberFormat="1" applyFont="1" applyBorder="1" applyAlignment="1">
      <alignment horizontal="right"/>
    </xf>
    <xf numFmtId="166" fontId="14" fillId="6" borderId="6" xfId="5" applyNumberFormat="1" applyFont="1" applyFill="1" applyBorder="1" applyAlignment="1">
      <alignment horizontal="right"/>
    </xf>
    <xf numFmtId="166" fontId="16" fillId="6" borderId="6" xfId="5" applyNumberFormat="1" applyFont="1" applyFill="1" applyBorder="1" applyAlignment="1">
      <alignment horizontal="right"/>
    </xf>
    <xf numFmtId="166" fontId="15" fillId="7" borderId="6" xfId="5" applyNumberFormat="1" applyFont="1" applyFill="1" applyBorder="1" applyAlignment="1">
      <alignment horizontal="right"/>
    </xf>
    <xf numFmtId="0" fontId="12" fillId="7" borderId="6" xfId="5" applyFont="1" applyFill="1" applyBorder="1"/>
    <xf numFmtId="166" fontId="16" fillId="7" borderId="6" xfId="5" applyNumberFormat="1" applyFont="1" applyFill="1" applyBorder="1" applyAlignment="1">
      <alignment horizontal="right"/>
    </xf>
    <xf numFmtId="0" fontId="12" fillId="7" borderId="6" xfId="5" applyFont="1" applyFill="1" applyBorder="1" applyAlignment="1">
      <alignment wrapText="1"/>
    </xf>
    <xf numFmtId="0" fontId="18" fillId="8" borderId="1" xfId="0" applyFont="1" applyFill="1" applyBorder="1"/>
    <xf numFmtId="3" fontId="18" fillId="8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9" fillId="0" borderId="8" xfId="5" applyBorder="1" applyAlignment="1">
      <alignment horizontal="center"/>
    </xf>
    <xf numFmtId="0" fontId="9" fillId="0" borderId="9" xfId="5" applyBorder="1" applyAlignment="1">
      <alignment horizontal="center"/>
    </xf>
  </cellXfs>
  <cellStyles count="6">
    <cellStyle name="Heading 3" xfId="1" xr:uid="{00000000-0005-0000-0000-000006000000}"/>
    <cellStyle name="Normal" xfId="0" builtinId="0"/>
    <cellStyle name="Normal 2" xfId="2" xr:uid="{00000000-0005-0000-0000-000007000000}"/>
    <cellStyle name="Normal 3" xfId="5" xr:uid="{2AE8B32C-2ECD-4D16-ABD7-44FA9FF16952}"/>
    <cellStyle name="Result 4" xfId="3" xr:uid="{00000000-0005-0000-0000-000008000000}"/>
    <cellStyle name="Resultado2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2A6099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zoomScale="85" zoomScaleNormal="85" workbookViewId="0">
      <selection activeCell="G15" sqref="G15"/>
    </sheetView>
  </sheetViews>
  <sheetFormatPr defaultColWidth="10.59765625" defaultRowHeight="13.8" x14ac:dyDescent="0.25"/>
  <cols>
    <col min="1" max="1" width="42.59765625" customWidth="1"/>
    <col min="2" max="2" width="12.59765625" customWidth="1"/>
    <col min="3" max="3" width="12.69921875" customWidth="1"/>
    <col min="4" max="4" width="12.796875" customWidth="1"/>
    <col min="6" max="6" width="8.69921875" customWidth="1"/>
  </cols>
  <sheetData>
    <row r="1" spans="1:5" ht="21" customHeight="1" x14ac:dyDescent="0.25">
      <c r="A1" s="31" t="s">
        <v>64</v>
      </c>
      <c r="B1" s="31"/>
      <c r="C1" s="31"/>
      <c r="D1" s="32" t="s">
        <v>63</v>
      </c>
      <c r="E1" s="33"/>
    </row>
    <row r="2" spans="1:5" ht="30.15" customHeight="1" thickBot="1" x14ac:dyDescent="0.3">
      <c r="A2" s="1" t="s">
        <v>0</v>
      </c>
      <c r="B2" s="2" t="s">
        <v>1</v>
      </c>
      <c r="C2" s="2" t="s">
        <v>2</v>
      </c>
    </row>
    <row r="3" spans="1:5" ht="14.4" thickBot="1" x14ac:dyDescent="0.3">
      <c r="A3" s="3" t="s">
        <v>3</v>
      </c>
      <c r="B3" s="9">
        <f>B4+B7</f>
        <v>42680</v>
      </c>
      <c r="C3" s="9">
        <f>C4+C7</f>
        <v>49000</v>
      </c>
    </row>
    <row r="4" spans="1:5" x14ac:dyDescent="0.25">
      <c r="A4" s="4" t="s">
        <v>4</v>
      </c>
      <c r="B4" s="10">
        <f>SUM(B5:B6)</f>
        <v>450</v>
      </c>
      <c r="C4" s="10">
        <f>SUM(C5:C6)</f>
        <v>0</v>
      </c>
    </row>
    <row r="5" spans="1:5" x14ac:dyDescent="0.25">
      <c r="A5" s="5" t="s">
        <v>5</v>
      </c>
      <c r="B5" s="11">
        <v>500</v>
      </c>
      <c r="C5" s="12">
        <v>0</v>
      </c>
    </row>
    <row r="6" spans="1:5" x14ac:dyDescent="0.25">
      <c r="A6" s="5" t="s">
        <v>6</v>
      </c>
      <c r="B6" s="11">
        <v>-50</v>
      </c>
      <c r="C6" s="12">
        <v>0</v>
      </c>
    </row>
    <row r="7" spans="1:5" x14ac:dyDescent="0.25">
      <c r="A7" s="6" t="s">
        <v>7</v>
      </c>
      <c r="B7" s="13">
        <f>SUM(B8:B10)</f>
        <v>42230</v>
      </c>
      <c r="C7" s="13">
        <f>SUM(C8:C10)</f>
        <v>49000</v>
      </c>
    </row>
    <row r="8" spans="1:5" x14ac:dyDescent="0.25">
      <c r="A8" s="5" t="s">
        <v>8</v>
      </c>
      <c r="B8" s="11">
        <v>16240</v>
      </c>
      <c r="C8" s="11">
        <v>14000</v>
      </c>
    </row>
    <row r="9" spans="1:5" x14ac:dyDescent="0.25">
      <c r="A9" s="5" t="s">
        <v>9</v>
      </c>
      <c r="B9" s="11">
        <v>50000</v>
      </c>
      <c r="C9" s="11">
        <v>50000</v>
      </c>
    </row>
    <row r="10" spans="1:5" ht="14.4" thickBot="1" x14ac:dyDescent="0.3">
      <c r="A10" s="5" t="s">
        <v>10</v>
      </c>
      <c r="B10" s="11">
        <f>-10-4000-20000</f>
        <v>-24010</v>
      </c>
      <c r="C10" s="11">
        <v>-15000</v>
      </c>
    </row>
    <row r="11" spans="1:5" ht="14.4" thickBot="1" x14ac:dyDescent="0.3">
      <c r="A11" s="3" t="s">
        <v>11</v>
      </c>
      <c r="B11" s="9">
        <f>B12+B14+B16+B18</f>
        <v>39643</v>
      </c>
      <c r="C11" s="9">
        <f>C12+C14+C16+C18</f>
        <v>27212</v>
      </c>
    </row>
    <row r="12" spans="1:5" x14ac:dyDescent="0.25">
      <c r="A12" s="4" t="s">
        <v>12</v>
      </c>
      <c r="B12" s="10">
        <f>SUM(B13:B13)</f>
        <v>14782</v>
      </c>
      <c r="C12" s="10">
        <f>SUM(C13:C13)</f>
        <v>6800</v>
      </c>
    </row>
    <row r="13" spans="1:5" x14ac:dyDescent="0.25">
      <c r="A13" s="5" t="s">
        <v>13</v>
      </c>
      <c r="B13" s="11">
        <v>14782</v>
      </c>
      <c r="C13" s="11">
        <v>6800</v>
      </c>
    </row>
    <row r="14" spans="1:5" x14ac:dyDescent="0.25">
      <c r="A14" s="6" t="s">
        <v>14</v>
      </c>
      <c r="B14" s="10">
        <f>SUM(B15:B15)</f>
        <v>5800</v>
      </c>
      <c r="C14" s="10">
        <f>SUM(C15:C15)</f>
        <v>6350</v>
      </c>
    </row>
    <row r="15" spans="1:5" x14ac:dyDescent="0.25">
      <c r="A15" s="5" t="s">
        <v>15</v>
      </c>
      <c r="B15" s="11">
        <v>5800</v>
      </c>
      <c r="C15" s="11">
        <v>6350</v>
      </c>
    </row>
    <row r="16" spans="1:5" x14ac:dyDescent="0.25">
      <c r="A16" s="6" t="s">
        <v>16</v>
      </c>
      <c r="B16" s="10">
        <f>SUM(B17)</f>
        <v>750</v>
      </c>
      <c r="C16" s="10">
        <f>SUM(C17)</f>
        <v>0</v>
      </c>
    </row>
    <row r="17" spans="1:3" x14ac:dyDescent="0.25">
      <c r="A17" s="5" t="s">
        <v>17</v>
      </c>
      <c r="B17" s="11">
        <v>750</v>
      </c>
      <c r="C17" s="11">
        <v>0</v>
      </c>
    </row>
    <row r="18" spans="1:3" x14ac:dyDescent="0.25">
      <c r="A18" s="6" t="s">
        <v>18</v>
      </c>
      <c r="B18" s="10">
        <f>SUM(B19:B20)</f>
        <v>18311</v>
      </c>
      <c r="C18" s="10">
        <f>SUM(C19:C20)</f>
        <v>14062</v>
      </c>
    </row>
    <row r="19" spans="1:3" x14ac:dyDescent="0.25">
      <c r="A19" s="5" t="s">
        <v>19</v>
      </c>
      <c r="B19" s="11">
        <v>16811</v>
      </c>
      <c r="C19" s="11">
        <v>12862</v>
      </c>
    </row>
    <row r="20" spans="1:3" x14ac:dyDescent="0.25">
      <c r="A20" s="5" t="s">
        <v>20</v>
      </c>
      <c r="B20" s="11">
        <v>1500</v>
      </c>
      <c r="C20" s="11">
        <v>1200</v>
      </c>
    </row>
    <row r="21" spans="1:3" ht="21" customHeight="1" x14ac:dyDescent="0.25">
      <c r="A21" s="29" t="s">
        <v>21</v>
      </c>
      <c r="B21" s="30">
        <f>B3+B11</f>
        <v>82323</v>
      </c>
      <c r="C21" s="30">
        <f>C3+C11</f>
        <v>76212</v>
      </c>
    </row>
    <row r="22" spans="1:3" ht="14.4" thickBot="1" x14ac:dyDescent="0.3">
      <c r="A22" s="7" t="s">
        <v>22</v>
      </c>
      <c r="B22" s="2" t="s">
        <v>1</v>
      </c>
      <c r="C22" s="2" t="s">
        <v>2</v>
      </c>
    </row>
    <row r="23" spans="1:3" ht="14.4" thickBot="1" x14ac:dyDescent="0.3">
      <c r="A23" s="3" t="s">
        <v>23</v>
      </c>
      <c r="B23" s="9">
        <f>B24+B26+B28</f>
        <v>57822</v>
      </c>
      <c r="C23" s="9">
        <f>C24+C26+C28</f>
        <v>56500</v>
      </c>
    </row>
    <row r="24" spans="1:3" x14ac:dyDescent="0.25">
      <c r="A24" s="4" t="s">
        <v>24</v>
      </c>
      <c r="B24" s="10">
        <f>B25+B26+B27</f>
        <v>53072</v>
      </c>
      <c r="C24" s="10">
        <f>C25+C26+C27</f>
        <v>51500</v>
      </c>
    </row>
    <row r="25" spans="1:3" x14ac:dyDescent="0.25">
      <c r="A25" s="8" t="s">
        <v>25</v>
      </c>
      <c r="B25" s="11">
        <v>50000</v>
      </c>
      <c r="C25" s="11">
        <v>50000</v>
      </c>
    </row>
    <row r="26" spans="1:3" x14ac:dyDescent="0.25">
      <c r="A26" s="8" t="s">
        <v>26</v>
      </c>
      <c r="B26" s="11">
        <f>C27</f>
        <v>1500</v>
      </c>
      <c r="C26" s="11"/>
    </row>
    <row r="27" spans="1:3" x14ac:dyDescent="0.25">
      <c r="A27" s="5" t="s">
        <v>27</v>
      </c>
      <c r="B27" s="11">
        <f>'Compte PiG'!B25</f>
        <v>1572</v>
      </c>
      <c r="C27" s="11">
        <f>'Compte PiG'!C25</f>
        <v>1500</v>
      </c>
    </row>
    <row r="28" spans="1:3" x14ac:dyDescent="0.25">
      <c r="A28" s="6" t="s">
        <v>28</v>
      </c>
      <c r="B28" s="10">
        <f>SUM(B29)</f>
        <v>3250</v>
      </c>
      <c r="C28" s="10">
        <f>SUM(C29)</f>
        <v>5000</v>
      </c>
    </row>
    <row r="29" spans="1:3" ht="14.4" thickBot="1" x14ac:dyDescent="0.3">
      <c r="A29" s="5" t="s">
        <v>29</v>
      </c>
      <c r="B29" s="11">
        <v>3250</v>
      </c>
      <c r="C29" s="11">
        <v>5000</v>
      </c>
    </row>
    <row r="30" spans="1:3" ht="14.4" thickBot="1" x14ac:dyDescent="0.3">
      <c r="A30" s="3" t="s">
        <v>30</v>
      </c>
      <c r="B30" s="9">
        <f>SUM(B31)</f>
        <v>2000</v>
      </c>
      <c r="C30" s="9">
        <f>SUM(C31)</f>
        <v>4362</v>
      </c>
    </row>
    <row r="31" spans="1:3" x14ac:dyDescent="0.25">
      <c r="A31" s="6" t="s">
        <v>31</v>
      </c>
      <c r="B31" s="10">
        <f>SUM(B32:B32)</f>
        <v>2000</v>
      </c>
      <c r="C31" s="10">
        <f>SUM(C32:C32)</f>
        <v>4362</v>
      </c>
    </row>
    <row r="32" spans="1:3" ht="14.4" thickBot="1" x14ac:dyDescent="0.3">
      <c r="A32" s="5" t="s">
        <v>32</v>
      </c>
      <c r="B32" s="11">
        <v>2000</v>
      </c>
      <c r="C32" s="11">
        <v>4362</v>
      </c>
    </row>
    <row r="33" spans="1:3" ht="14.4" thickBot="1" x14ac:dyDescent="0.3">
      <c r="A33" s="3" t="s">
        <v>33</v>
      </c>
      <c r="B33" s="9">
        <f>B34+B37</f>
        <v>22501</v>
      </c>
      <c r="C33" s="9">
        <f>C34+C37</f>
        <v>15350</v>
      </c>
    </row>
    <row r="34" spans="1:3" x14ac:dyDescent="0.25">
      <c r="A34" s="6" t="s">
        <v>34</v>
      </c>
      <c r="B34" s="10">
        <f>SUM(B35:B36)</f>
        <v>6362</v>
      </c>
      <c r="C34" s="10"/>
    </row>
    <row r="35" spans="1:3" x14ac:dyDescent="0.25">
      <c r="A35" s="5" t="s">
        <v>35</v>
      </c>
      <c r="B35" s="11">
        <v>5000</v>
      </c>
      <c r="C35" s="11"/>
    </row>
    <row r="36" spans="1:3" x14ac:dyDescent="0.25">
      <c r="A36" s="5" t="s">
        <v>36</v>
      </c>
      <c r="B36" s="11">
        <v>1362</v>
      </c>
      <c r="C36" s="11"/>
    </row>
    <row r="37" spans="1:3" x14ac:dyDescent="0.25">
      <c r="A37" s="6" t="s">
        <v>37</v>
      </c>
      <c r="B37" s="10">
        <f>SUM(B38:B40)</f>
        <v>16139</v>
      </c>
      <c r="C37" s="10">
        <f>SUM(C38:C40)</f>
        <v>15350</v>
      </c>
    </row>
    <row r="38" spans="1:3" x14ac:dyDescent="0.25">
      <c r="A38" s="5" t="s">
        <v>38</v>
      </c>
      <c r="B38" s="11">
        <v>11363</v>
      </c>
      <c r="C38" s="11">
        <v>15000</v>
      </c>
    </row>
    <row r="39" spans="1:3" x14ac:dyDescent="0.25">
      <c r="A39" s="5" t="s">
        <v>66</v>
      </c>
      <c r="B39" s="11">
        <v>1091</v>
      </c>
      <c r="C39" s="11">
        <v>100</v>
      </c>
    </row>
    <row r="40" spans="1:3" x14ac:dyDescent="0.25">
      <c r="A40" s="5" t="s">
        <v>40</v>
      </c>
      <c r="B40" s="11">
        <v>3685</v>
      </c>
      <c r="C40" s="11">
        <v>250</v>
      </c>
    </row>
    <row r="41" spans="1:3" ht="21" customHeight="1" x14ac:dyDescent="0.25">
      <c r="A41" s="29" t="s">
        <v>39</v>
      </c>
      <c r="B41" s="30">
        <f>B23+B30+B33</f>
        <v>82323</v>
      </c>
      <c r="C41" s="30">
        <f>C23+C30+C33</f>
        <v>76212</v>
      </c>
    </row>
  </sheetData>
  <mergeCells count="2">
    <mergeCell ref="A1:C1"/>
    <mergeCell ref="D1:E1"/>
  </mergeCells>
  <pageMargins left="0" right="0" top="0.39444444444444499" bottom="0.39444444444444499" header="0" footer="0"/>
  <pageSetup paperSize="9" orientation="portrait" horizontalDpi="300" verticalDpi="300"/>
  <headerFooter>
    <oddHeader>&amp;C&amp;A</oddHeader>
    <oddFooter>&amp;CPàgina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8BB0-5ED6-49A3-B703-097C65993005}">
  <dimension ref="A1:E26"/>
  <sheetViews>
    <sheetView workbookViewId="0">
      <selection activeCell="F1" sqref="F1:I1048576"/>
    </sheetView>
  </sheetViews>
  <sheetFormatPr defaultColWidth="11.19921875" defaultRowHeight="13.8" x14ac:dyDescent="0.25"/>
  <cols>
    <col min="1" max="1" width="48.3984375" style="16" customWidth="1"/>
    <col min="2" max="2" width="11.296875" style="16" customWidth="1"/>
    <col min="3" max="3" width="11.796875" style="16" customWidth="1"/>
    <col min="4" max="16384" width="11.19921875" style="16"/>
  </cols>
  <sheetData>
    <row r="1" spans="1:5" ht="14.4" thickBot="1" x14ac:dyDescent="0.3">
      <c r="D1" s="32" t="s">
        <v>63</v>
      </c>
      <c r="E1" s="33"/>
    </row>
    <row r="2" spans="1:5" ht="31.8" thickBot="1" x14ac:dyDescent="0.3">
      <c r="A2" s="14" t="s">
        <v>65</v>
      </c>
      <c r="B2" s="15" t="s">
        <v>1</v>
      </c>
      <c r="C2" s="15" t="s">
        <v>2</v>
      </c>
    </row>
    <row r="3" spans="1:5" x14ac:dyDescent="0.25">
      <c r="A3" s="17" t="s">
        <v>41</v>
      </c>
      <c r="B3" s="21">
        <v>101300</v>
      </c>
      <c r="C3" s="21">
        <v>73280</v>
      </c>
    </row>
    <row r="4" spans="1:5" x14ac:dyDescent="0.25">
      <c r="A4" s="18" t="s">
        <v>42</v>
      </c>
      <c r="B4" s="22"/>
      <c r="C4" s="22"/>
    </row>
    <row r="5" spans="1:5" x14ac:dyDescent="0.25">
      <c r="A5" s="18" t="s">
        <v>43</v>
      </c>
      <c r="B5" s="22"/>
      <c r="C5" s="22"/>
    </row>
    <row r="6" spans="1:5" x14ac:dyDescent="0.25">
      <c r="A6" s="18" t="s">
        <v>44</v>
      </c>
      <c r="B6" s="22">
        <f>-51000+1700</f>
        <v>-49300</v>
      </c>
      <c r="C6" s="22">
        <v>-28526</v>
      </c>
    </row>
    <row r="7" spans="1:5" x14ac:dyDescent="0.25">
      <c r="A7" s="18" t="s">
        <v>45</v>
      </c>
      <c r="B7" s="22"/>
      <c r="C7" s="22"/>
    </row>
    <row r="8" spans="1:5" x14ac:dyDescent="0.25">
      <c r="A8" s="18" t="s">
        <v>46</v>
      </c>
      <c r="B8" s="22">
        <v>-30324</v>
      </c>
      <c r="C8" s="22">
        <v>-30980</v>
      </c>
    </row>
    <row r="9" spans="1:5" x14ac:dyDescent="0.25">
      <c r="A9" s="18" t="s">
        <v>47</v>
      </c>
      <c r="B9" s="22">
        <v>-10970</v>
      </c>
      <c r="C9" s="22">
        <v>-8300</v>
      </c>
    </row>
    <row r="10" spans="1:5" x14ac:dyDescent="0.25">
      <c r="A10" s="18" t="s">
        <v>48</v>
      </c>
      <c r="B10" s="22">
        <f>-9010-50</f>
        <v>-9060</v>
      </c>
      <c r="C10" s="22">
        <v>-4600</v>
      </c>
    </row>
    <row r="11" spans="1:5" x14ac:dyDescent="0.25">
      <c r="A11" s="18" t="s">
        <v>49</v>
      </c>
      <c r="B11" s="22">
        <v>1750</v>
      </c>
      <c r="C11" s="22">
        <v>1750</v>
      </c>
    </row>
    <row r="12" spans="1:5" x14ac:dyDescent="0.25">
      <c r="A12" s="18" t="s">
        <v>50</v>
      </c>
      <c r="B12" s="22"/>
      <c r="C12" s="22"/>
    </row>
    <row r="13" spans="1:5" x14ac:dyDescent="0.25">
      <c r="A13" s="18" t="s">
        <v>51</v>
      </c>
      <c r="B13" s="22"/>
      <c r="C13" s="22"/>
    </row>
    <row r="14" spans="1:5" x14ac:dyDescent="0.25">
      <c r="A14" s="18" t="s">
        <v>52</v>
      </c>
      <c r="B14" s="22"/>
      <c r="C14" s="22"/>
    </row>
    <row r="15" spans="1:5" x14ac:dyDescent="0.25">
      <c r="A15" s="26" t="s">
        <v>62</v>
      </c>
      <c r="B15" s="27">
        <f>SUM(B3:B14)</f>
        <v>3396</v>
      </c>
      <c r="C15" s="27">
        <f>SUM(C3:C14)</f>
        <v>2624</v>
      </c>
    </row>
    <row r="16" spans="1:5" x14ac:dyDescent="0.25">
      <c r="A16" s="18" t="s">
        <v>53</v>
      </c>
      <c r="B16" s="23"/>
      <c r="C16" s="23"/>
    </row>
    <row r="17" spans="1:3" x14ac:dyDescent="0.25">
      <c r="A17" s="18" t="s">
        <v>54</v>
      </c>
      <c r="B17" s="23">
        <v>-1300</v>
      </c>
      <c r="C17" s="23">
        <v>-624</v>
      </c>
    </row>
    <row r="18" spans="1:3" x14ac:dyDescent="0.25">
      <c r="A18" s="18" t="s">
        <v>55</v>
      </c>
      <c r="B18" s="23"/>
      <c r="C18" s="23"/>
    </row>
    <row r="19" spans="1:3" x14ac:dyDescent="0.25">
      <c r="A19" s="18" t="s">
        <v>56</v>
      </c>
      <c r="B19" s="23"/>
      <c r="C19" s="23"/>
    </row>
    <row r="20" spans="1:3" x14ac:dyDescent="0.25">
      <c r="A20" s="18" t="s">
        <v>57</v>
      </c>
      <c r="B20" s="23"/>
      <c r="C20" s="23"/>
    </row>
    <row r="21" spans="1:3" x14ac:dyDescent="0.25">
      <c r="A21" s="26" t="s">
        <v>58</v>
      </c>
      <c r="B21" s="25">
        <f>SUM(B16:B20)</f>
        <v>-1300</v>
      </c>
      <c r="C21" s="25">
        <f>SUM(C16:C20)</f>
        <v>-624</v>
      </c>
    </row>
    <row r="22" spans="1:3" ht="6.6" customHeight="1" x14ac:dyDescent="0.25">
      <c r="A22" s="19"/>
      <c r="B22" s="24"/>
      <c r="C22" s="24"/>
    </row>
    <row r="23" spans="1:3" x14ac:dyDescent="0.25">
      <c r="A23" s="26" t="s">
        <v>59</v>
      </c>
      <c r="B23" s="27">
        <f>B15+B21</f>
        <v>2096</v>
      </c>
      <c r="C23" s="27">
        <f>C15+C21</f>
        <v>2000</v>
      </c>
    </row>
    <row r="24" spans="1:3" ht="19.2" customHeight="1" x14ac:dyDescent="0.25">
      <c r="A24" s="18" t="s">
        <v>60</v>
      </c>
      <c r="B24" s="23">
        <f>B23*25%</f>
        <v>524</v>
      </c>
      <c r="C24" s="23">
        <f>C23*25%</f>
        <v>500</v>
      </c>
    </row>
    <row r="25" spans="1:3" ht="27.6" x14ac:dyDescent="0.25">
      <c r="A25" s="28" t="s">
        <v>61</v>
      </c>
      <c r="B25" s="27">
        <f>B23-B24</f>
        <v>1572</v>
      </c>
      <c r="C25" s="27">
        <f>C23-C24</f>
        <v>1500</v>
      </c>
    </row>
    <row r="26" spans="1:3" ht="15" x14ac:dyDescent="0.25">
      <c r="B26" s="20"/>
      <c r="C26" s="20"/>
    </row>
  </sheetData>
  <mergeCells count="1">
    <mergeCell ref="D1:E1"/>
  </mergeCells>
  <pageMargins left="0" right="0" top="0.39409448818897641" bottom="0.39409448818897641" header="0" footer="0"/>
  <headerFooter>
    <oddHeader>&amp;C&amp;A</oddHeader>
    <oddFooter>&amp;CPàgina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1875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actiu i passiu</vt:lpstr>
      <vt:lpstr>Compte PiG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CABRE SERRANO</dc:creator>
  <dc:description/>
  <cp:lastModifiedBy>Blanca Cabré</cp:lastModifiedBy>
  <cp:revision>8</cp:revision>
  <dcterms:created xsi:type="dcterms:W3CDTF">2009-12-19T18:38:06Z</dcterms:created>
  <dcterms:modified xsi:type="dcterms:W3CDTF">2025-01-10T20:47:23Z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ció 1">
    <vt:lpwstr/>
  </property>
  <property fmtid="{D5CDD505-2E9C-101B-9397-08002B2CF9AE}" pid="3" name="Informació 2">
    <vt:lpwstr/>
  </property>
  <property fmtid="{D5CDD505-2E9C-101B-9397-08002B2CF9AE}" pid="4" name="Informació 3">
    <vt:lpwstr/>
  </property>
  <property fmtid="{D5CDD505-2E9C-101B-9397-08002B2CF9AE}" pid="5" name="Informació 4">
    <vt:lpwstr/>
  </property>
</Properties>
</file>