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 Directes" sheetId="1" state="visible" r:id="rId2"/>
    <sheet name="full cost industrial" sheetId="2" state="visible" r:id="rId3"/>
    <sheet name="Cost Total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<sst xmlns="http://schemas.openxmlformats.org/spreadsheetml/2006/main" count="118" uniqueCount="38">
  <si>
    <t xml:space="preserve">Compte de resultats amb tota la producció venuda</t>
  </si>
  <si>
    <t xml:space="preserve">COST DEL PRODUCTE</t>
  </si>
  <si>
    <t xml:space="preserve">Caramels</t>
  </si>
  <si>
    <t xml:space="preserve">Xocolata</t>
  </si>
  <si>
    <t xml:space="preserve">TOTAL</t>
  </si>
  <si>
    <t xml:space="preserve">Ingressos nets de vendes</t>
  </si>
  <si>
    <t xml:space="preserve">Unitats produïdes</t>
  </si>
  <si>
    <t xml:space="preserve">(−) Costos directes </t>
  </si>
  <si>
    <t xml:space="preserve">CARAMEL</t>
  </si>
  <si>
    <t xml:space="preserve">XOCO</t>
  </si>
  <si>
    <t xml:space="preserve">Marge de contribució</t>
  </si>
  <si>
    <t xml:space="preserve">Ma Obra D</t>
  </si>
  <si>
    <t xml:space="preserve">(−) Costos no imputats (fixos i indirectes)</t>
  </si>
  <si>
    <t xml:space="preserve">P M</t>
  </si>
  <si>
    <t xml:space="preserve">Resultat </t>
  </si>
  <si>
    <t xml:space="preserve">Vendes (totes les unitats s’han venut)</t>
  </si>
  <si>
    <t xml:space="preserve">C F Directes</t>
  </si>
  <si>
    <t xml:space="preserve">€/ut</t>
  </si>
  <si>
    <t xml:space="preserve">CD Total</t>
  </si>
  <si>
    <t xml:space="preserve">Preu de venda caramel</t>
  </si>
  <si>
    <t xml:space="preserve">CD Ut</t>
  </si>
  <si>
    <t xml:space="preserve">Preu de venda xocolata</t>
  </si>
  <si>
    <t xml:space="preserve">Compte de resultats de les unitats venudes</t>
  </si>
  <si>
    <t xml:space="preserve">unitats venudes</t>
  </si>
  <si>
    <t xml:space="preserve">unitats existencies finals</t>
  </si>
  <si>
    <t xml:space="preserve">(-) Costos de comercialització</t>
  </si>
  <si>
    <t xml:space="preserve">Valor existencies finals</t>
  </si>
  <si>
    <t xml:space="preserve">C I Producció</t>
  </si>
  <si>
    <t xml:space="preserve">C Industrial T</t>
  </si>
  <si>
    <t xml:space="preserve">Cost Industrial Ut</t>
  </si>
  <si>
    <t xml:space="preserve">(-) Costos Producció</t>
  </si>
  <si>
    <t xml:space="preserve">(−) Costos no imputats (NO industrials)ç</t>
  </si>
  <si>
    <t xml:space="preserve">C Administració</t>
  </si>
  <si>
    <t xml:space="preserve">Cot Total</t>
  </si>
  <si>
    <t xml:space="preserve">Cost Total unitari</t>
  </si>
  <si>
    <t xml:space="preserve">Cost Directe unita</t>
  </si>
  <si>
    <t xml:space="preserve">(−) Costos Indirectes Prod</t>
  </si>
  <si>
    <t xml:space="preserve">(-) Costos Indirectes administr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</si>
</sst>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_-* #,##0.00_-;\-* #,##0.00_-;_-* \-??_-;_-@_-"/>
    <numFmt numFmtId="167" formatCode="0.00"/>
    <numFmt numFmtId="168" formatCode="_-* #,##0.000000\ _€_-;\-* #,##0.000000\ _€_-;_-* \-??\ _€_-;_-@_-"/>
    <numFmt numFmtId="169" formatCode="_-* #,##0.00\ _€_-;\-* #,##0.00\ _€_-;_-* \-??????\ _€_-;_-@_-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i val="true"/>
      <sz val="14"/>
      <color rgb="FF4472C4"/>
      <name val="Calibri"/>
      <family val="2"/>
      <charset val="1"/>
    </font>
    <font>
      <b val="true"/>
      <sz val="14"/>
      <color rgb="FF4472C4"/>
      <name val="Calibri"/>
      <family val="2"/>
      <charset val="1"/>
    </font>
    <font>
      <b val="true"/>
      <sz val="14"/>
      <color rgb="FF2F5597"/>
      <name val="Calibri"/>
      <family val="2"/>
      <charset val="1"/>
    </font>
    <font>
      <b val="true"/>
      <i val="true"/>
      <sz val="14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M2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18" activeCellId="0" sqref="B18"/>
    </sheetView>
  </sheetViews>
  <sheetFormatPr defaultColWidth="11.43359375" defaultRowHeight="18.7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36.42"/>
    <col collapsed="false" customWidth="true" hidden="false" outlineLevel="0" max="4" min="3" style="1" width="19.57"/>
    <col collapsed="false" customWidth="true" hidden="false" outlineLevel="0" max="5" min="5" style="1" width="17.58"/>
    <col collapsed="false" customWidth="false" hidden="false" outlineLevel="0" max="6" min="6" style="1" width="11.42"/>
    <col collapsed="false" customWidth="true" hidden="false" outlineLevel="0" max="7" min="7" style="1" width="36.71"/>
    <col collapsed="false" customWidth="true" hidden="false" outlineLevel="0" max="8" min="8" style="1" width="15.86"/>
    <col collapsed="false" customWidth="false" hidden="false" outlineLevel="0" max="10" min="9" style="1" width="11.42"/>
    <col collapsed="false" customWidth="true" hidden="false" outlineLevel="0" max="11" min="11" style="1" width="16.65"/>
    <col collapsed="false" customWidth="false" hidden="false" outlineLevel="0" max="1024" min="12" style="1" width="11.42"/>
  </cols>
  <sheetData>
    <row r="1" customFormat="false" ht="18.75" hidden="false" customHeight="false" outlineLevel="0" collapsed="false">
      <c r="B1" s="2" t="s">
        <v>0</v>
      </c>
    </row>
    <row r="2" customFormat="false" ht="17.35" hidden="false" customHeight="false" outlineLevel="0" collapsed="false">
      <c r="L2" s="2" t="s">
        <v>1</v>
      </c>
    </row>
    <row r="3" customFormat="false" ht="18.75" hidden="false" customHeight="false" outlineLevel="0" collapsed="false">
      <c r="B3" s="3"/>
      <c r="C3" s="4" t="s">
        <v>2</v>
      </c>
      <c r="D3" s="4" t="s">
        <v>3</v>
      </c>
      <c r="E3" s="5" t="s">
        <v>4</v>
      </c>
    </row>
    <row r="4" customFormat="false" ht="24" hidden="false" customHeight="true" outlineLevel="0" collapsed="false">
      <c r="B4" s="6" t="s">
        <v>5</v>
      </c>
      <c r="C4" s="7" t="n">
        <f aca="false">H5*H10</f>
        <v>1000</v>
      </c>
      <c r="D4" s="7" t="n">
        <f aca="false">H6*H11</f>
        <v>600</v>
      </c>
      <c r="E4" s="8" t="n">
        <f aca="false">SUM(C4:D4)</f>
        <v>1600</v>
      </c>
      <c r="G4" s="1" t="s">
        <v>6</v>
      </c>
    </row>
    <row r="5" customFormat="false" ht="17.35" hidden="false" customHeight="false" outlineLevel="0" collapsed="false">
      <c r="B5" s="6" t="s">
        <v>7</v>
      </c>
      <c r="C5" s="7" t="n">
        <f aca="false">-(300+100+I15*200)</f>
        <v>-400</v>
      </c>
      <c r="D5" s="7" t="n">
        <f aca="false">-(120+75+I16*150)</f>
        <v>-195</v>
      </c>
      <c r="E5" s="8" t="n">
        <f aca="false">SUM(C5:D5)</f>
        <v>-595</v>
      </c>
      <c r="G5" s="1" t="s">
        <v>2</v>
      </c>
      <c r="H5" s="9" t="n">
        <v>200</v>
      </c>
      <c r="K5" s="0"/>
      <c r="L5" s="1" t="s">
        <v>8</v>
      </c>
      <c r="M5" s="1" t="s">
        <v>9</v>
      </c>
    </row>
    <row r="6" customFormat="false" ht="17.35" hidden="false" customHeight="false" outlineLevel="0" collapsed="false">
      <c r="B6" s="6" t="s">
        <v>10</v>
      </c>
      <c r="C6" s="7" t="n">
        <f aca="false">C4+C5</f>
        <v>600</v>
      </c>
      <c r="D6" s="7" t="n">
        <f aca="false">D4+D5</f>
        <v>405</v>
      </c>
      <c r="E6" s="8" t="n">
        <f aca="false">SUM(C6:D6)</f>
        <v>1005</v>
      </c>
      <c r="G6" s="1" t="s">
        <v>3</v>
      </c>
      <c r="H6" s="9" t="n">
        <v>150</v>
      </c>
      <c r="K6" s="1" t="s">
        <v>11</v>
      </c>
      <c r="L6" s="1" t="n">
        <v>300</v>
      </c>
      <c r="M6" s="1" t="n">
        <v>120</v>
      </c>
    </row>
    <row r="7" customFormat="false" ht="21" hidden="false" customHeight="true" outlineLevel="0" collapsed="false">
      <c r="B7" s="6" t="s">
        <v>12</v>
      </c>
      <c r="C7" s="6"/>
      <c r="D7" s="6"/>
      <c r="E7" s="10" t="n">
        <v>-620</v>
      </c>
      <c r="H7" s="9"/>
      <c r="K7" s="1" t="s">
        <v>13</v>
      </c>
      <c r="L7" s="1" t="n">
        <v>100</v>
      </c>
      <c r="M7" s="1" t="n">
        <v>75</v>
      </c>
    </row>
    <row r="8" customFormat="false" ht="17.35" hidden="false" customHeight="true" outlineLevel="0" collapsed="false">
      <c r="B8" s="6" t="s">
        <v>14</v>
      </c>
      <c r="C8" s="6"/>
      <c r="D8" s="6"/>
      <c r="E8" s="6" t="n">
        <f aca="false">SUM(E6:E7)</f>
        <v>385</v>
      </c>
      <c r="G8" s="1" t="s">
        <v>15</v>
      </c>
      <c r="K8" s="11" t="s">
        <v>16</v>
      </c>
      <c r="L8" s="11" t="n">
        <v>30</v>
      </c>
      <c r="M8" s="11" t="n">
        <v>40</v>
      </c>
    </row>
    <row r="9" customFormat="false" ht="17.35" hidden="false" customHeight="false" outlineLevel="0" collapsed="false">
      <c r="H9" s="1" t="s">
        <v>17</v>
      </c>
      <c r="K9" s="1" t="s">
        <v>18</v>
      </c>
      <c r="L9" s="1" t="n">
        <f aca="false">SUM(L6:L8)</f>
        <v>430</v>
      </c>
      <c r="M9" s="1" t="n">
        <f aca="false">SUM(M6:M8)</f>
        <v>235</v>
      </c>
    </row>
    <row r="10" customFormat="false" ht="17.35" hidden="false" customHeight="false" outlineLevel="0" collapsed="false">
      <c r="G10" s="1" t="s">
        <v>19</v>
      </c>
      <c r="H10" s="12" t="n">
        <v>5</v>
      </c>
      <c r="K10" s="1" t="s">
        <v>20</v>
      </c>
      <c r="L10" s="1" t="n">
        <f aca="false">L9/H5</f>
        <v>2.15</v>
      </c>
      <c r="M10" s="1" t="n">
        <f aca="false">M9/H6</f>
        <v>1.56666666666667</v>
      </c>
    </row>
    <row r="11" customFormat="false" ht="17.35" hidden="false" customHeight="false" outlineLevel="0" collapsed="false">
      <c r="C11" s="13"/>
      <c r="D11" s="13"/>
      <c r="G11" s="1" t="s">
        <v>21</v>
      </c>
      <c r="H11" s="12" t="n">
        <v>4</v>
      </c>
    </row>
    <row r="12" customFormat="false" ht="18.75" hidden="false" customHeight="false" outlineLevel="0" collapsed="false">
      <c r="H12" s="12"/>
    </row>
    <row r="14" customFormat="false" ht="17.35" hidden="false" customHeight="false" outlineLevel="0" collapsed="false">
      <c r="G14" s="14"/>
    </row>
    <row r="15" customFormat="false" ht="17.35" hidden="false" customHeight="false" outlineLevel="0" collapsed="false">
      <c r="B15" s="2" t="s">
        <v>22</v>
      </c>
    </row>
    <row r="16" customFormat="false" ht="17.35" hidden="false" customHeight="false" outlineLevel="0" collapsed="false">
      <c r="B16" s="1" t="s">
        <v>23</v>
      </c>
      <c r="C16" s="1" t="n">
        <v>180</v>
      </c>
      <c r="D16" s="1" t="n">
        <v>125</v>
      </c>
    </row>
    <row r="17" customFormat="false" ht="17.35" hidden="false" customHeight="false" outlineLevel="0" collapsed="false">
      <c r="B17" s="1" t="s">
        <v>24</v>
      </c>
      <c r="C17" s="1" t="n">
        <v>20</v>
      </c>
      <c r="D17" s="1" t="n">
        <v>25</v>
      </c>
    </row>
    <row r="18" customFormat="false" ht="18.75" hidden="false" customHeight="false" outlineLevel="0" collapsed="false">
      <c r="B18" s="3"/>
      <c r="C18" s="4" t="s">
        <v>2</v>
      </c>
      <c r="D18" s="4" t="s">
        <v>3</v>
      </c>
      <c r="E18" s="5" t="s">
        <v>4</v>
      </c>
    </row>
    <row r="19" customFormat="false" ht="18.75" hidden="false" customHeight="false" outlineLevel="0" collapsed="false">
      <c r="B19" s="6" t="s">
        <v>5</v>
      </c>
      <c r="C19" s="7" t="n">
        <f aca="false">C16*H10</f>
        <v>900</v>
      </c>
      <c r="D19" s="7" t="n">
        <f aca="false">D16*H11</f>
        <v>500</v>
      </c>
      <c r="E19" s="8" t="n">
        <f aca="false">SUM(C19:D19)</f>
        <v>1400</v>
      </c>
    </row>
    <row r="20" customFormat="false" ht="17.35" hidden="false" customHeight="false" outlineLevel="0" collapsed="false">
      <c r="B20" s="6" t="s">
        <v>7</v>
      </c>
      <c r="C20" s="7" t="n">
        <f aca="false">-C16*L10</f>
        <v>-387</v>
      </c>
      <c r="D20" s="7" t="n">
        <f aca="false">-D16*M10</f>
        <v>-195.833333333333</v>
      </c>
      <c r="E20" s="8" t="n">
        <f aca="false">SUM(C20:D20)</f>
        <v>-582.833333333333</v>
      </c>
    </row>
    <row r="21" customFormat="false" ht="17.35" hidden="false" customHeight="false" outlineLevel="0" collapsed="false">
      <c r="B21" s="6" t="s">
        <v>25</v>
      </c>
      <c r="C21" s="7" t="n">
        <v>-30</v>
      </c>
      <c r="D21" s="7" t="n">
        <v>-15</v>
      </c>
      <c r="E21" s="8" t="n">
        <f aca="false">SUM(C21:D21)</f>
        <v>-45</v>
      </c>
    </row>
    <row r="22" customFormat="false" ht="17.35" hidden="false" customHeight="false" outlineLevel="0" collapsed="false">
      <c r="B22" s="6" t="s">
        <v>10</v>
      </c>
      <c r="C22" s="7" t="n">
        <f aca="false">C19+C20+C21</f>
        <v>483</v>
      </c>
      <c r="D22" s="7" t="n">
        <f aca="false">D19+D20+D21</f>
        <v>289.166666666667</v>
      </c>
      <c r="E22" s="8" t="n">
        <f aca="false">SUM(C22:D22)</f>
        <v>772.166666666667</v>
      </c>
    </row>
    <row r="23" customFormat="false" ht="17.35" hidden="false" customHeight="true" outlineLevel="0" collapsed="false">
      <c r="B23" s="6" t="s">
        <v>12</v>
      </c>
      <c r="C23" s="6"/>
      <c r="D23" s="6"/>
      <c r="E23" s="10" t="n">
        <f aca="false">-(300+250)</f>
        <v>-550</v>
      </c>
    </row>
    <row r="24" customFormat="false" ht="18.75" hidden="false" customHeight="true" outlineLevel="0" collapsed="false">
      <c r="B24" s="6" t="s">
        <v>14</v>
      </c>
      <c r="C24" s="6"/>
      <c r="D24" s="6"/>
      <c r="E24" s="6" t="n">
        <f aca="false">SUM(E22:E23)</f>
        <v>222.166666666667</v>
      </c>
    </row>
    <row r="26" customFormat="false" ht="17.35" hidden="false" customHeight="false" outlineLevel="0" collapsed="false">
      <c r="B26" s="15" t="s">
        <v>26</v>
      </c>
      <c r="C26" s="16" t="n">
        <f aca="false">C17*L10</f>
        <v>43</v>
      </c>
      <c r="D26" s="16" t="n">
        <f aca="false">D17*M10</f>
        <v>39.1666666666667</v>
      </c>
    </row>
  </sheetData>
  <mergeCells count="4">
    <mergeCell ref="B7:D7"/>
    <mergeCell ref="B8:D8"/>
    <mergeCell ref="B23:D23"/>
    <mergeCell ref="B24:D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M1048576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selection pane="topLeft" activeCell="E30" activeCellId="0" sqref="E30"/>
    </sheetView>
  </sheetViews>
  <sheetFormatPr defaultColWidth="11.43359375" defaultRowHeight="17.3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36.42"/>
    <col collapsed="false" customWidth="true" hidden="false" outlineLevel="0" max="4" min="3" style="1" width="19.57"/>
    <col collapsed="false" customWidth="true" hidden="false" outlineLevel="0" max="5" min="5" style="1" width="17.58"/>
    <col collapsed="false" customWidth="false" hidden="false" outlineLevel="0" max="6" min="6" style="1" width="11.42"/>
    <col collapsed="false" customWidth="true" hidden="false" outlineLevel="0" max="7" min="7" style="1" width="36.71"/>
    <col collapsed="false" customWidth="true" hidden="false" outlineLevel="0" max="8" min="8" style="1" width="15.86"/>
    <col collapsed="false" customWidth="false" hidden="false" outlineLevel="0" max="10" min="9" style="1" width="11.42"/>
    <col collapsed="false" customWidth="true" hidden="false" outlineLevel="0" max="11" min="11" style="1" width="19.03"/>
    <col collapsed="false" customWidth="false" hidden="false" outlineLevel="0" max="1024" min="12" style="1" width="11.42"/>
  </cols>
  <sheetData>
    <row r="1" customFormat="false" ht="17.35" hidden="false" customHeight="false" outlineLevel="0" collapsed="false">
      <c r="B1" s="2" t="s">
        <v>0</v>
      </c>
    </row>
    <row r="2" customFormat="false" ht="17.35" hidden="false" customHeight="false" outlineLevel="0" collapsed="false">
      <c r="L2" s="2" t="s">
        <v>1</v>
      </c>
    </row>
    <row r="3" customFormat="false" ht="17.35" hidden="false" customHeight="false" outlineLevel="0" collapsed="false">
      <c r="B3" s="17"/>
      <c r="C3" s="18" t="s">
        <v>2</v>
      </c>
      <c r="D3" s="18" t="s">
        <v>3</v>
      </c>
      <c r="E3" s="19" t="s">
        <v>4</v>
      </c>
    </row>
    <row r="4" customFormat="false" ht="24" hidden="false" customHeight="true" outlineLevel="0" collapsed="false">
      <c r="B4" s="20" t="s">
        <v>5</v>
      </c>
      <c r="C4" s="21" t="n">
        <f aca="false">H5*H10</f>
        <v>1000</v>
      </c>
      <c r="D4" s="21" t="n">
        <f aca="false">H6*H11</f>
        <v>600</v>
      </c>
      <c r="E4" s="22" t="n">
        <f aca="false">SUM(C4:D4)</f>
        <v>1600</v>
      </c>
      <c r="G4" s="1" t="s">
        <v>6</v>
      </c>
    </row>
    <row r="5" customFormat="false" ht="17.35" hidden="false" customHeight="false" outlineLevel="0" collapsed="false">
      <c r="B5" s="20" t="s">
        <v>7</v>
      </c>
      <c r="C5" s="21" t="n">
        <f aca="false">-(300+100+I15*200)</f>
        <v>-400</v>
      </c>
      <c r="D5" s="21" t="n">
        <f aca="false">-(120+75+I16*150)</f>
        <v>-195</v>
      </c>
      <c r="E5" s="22" t="n">
        <f aca="false">SUM(C5:D5)</f>
        <v>-595</v>
      </c>
      <c r="G5" s="1" t="s">
        <v>2</v>
      </c>
      <c r="H5" s="9" t="n">
        <v>200</v>
      </c>
      <c r="K5" s="0"/>
      <c r="L5" s="1" t="s">
        <v>8</v>
      </c>
      <c r="M5" s="1" t="s">
        <v>9</v>
      </c>
    </row>
    <row r="6" customFormat="false" ht="17.35" hidden="false" customHeight="false" outlineLevel="0" collapsed="false">
      <c r="B6" s="20" t="s">
        <v>10</v>
      </c>
      <c r="C6" s="21" t="n">
        <f aca="false">C4+C5</f>
        <v>600</v>
      </c>
      <c r="D6" s="21" t="n">
        <f aca="false">D4+D5</f>
        <v>405</v>
      </c>
      <c r="E6" s="22" t="n">
        <f aca="false">SUM(C6:D6)</f>
        <v>1005</v>
      </c>
      <c r="G6" s="1" t="s">
        <v>3</v>
      </c>
      <c r="H6" s="9" t="n">
        <v>150</v>
      </c>
      <c r="K6" s="1" t="s">
        <v>11</v>
      </c>
      <c r="L6" s="1" t="n">
        <v>300</v>
      </c>
      <c r="M6" s="1" t="n">
        <v>120</v>
      </c>
    </row>
    <row r="7" customFormat="false" ht="21" hidden="false" customHeight="true" outlineLevel="0" collapsed="false">
      <c r="B7" s="20" t="s">
        <v>12</v>
      </c>
      <c r="C7" s="20"/>
      <c r="D7" s="20"/>
      <c r="E7" s="23" t="n">
        <v>-620</v>
      </c>
      <c r="H7" s="9"/>
      <c r="K7" s="1" t="s">
        <v>13</v>
      </c>
      <c r="L7" s="1" t="n">
        <v>100</v>
      </c>
      <c r="M7" s="1" t="n">
        <v>75</v>
      </c>
    </row>
    <row r="8" customFormat="false" ht="17.35" hidden="false" customHeight="true" outlineLevel="0" collapsed="false">
      <c r="B8" s="20" t="s">
        <v>14</v>
      </c>
      <c r="C8" s="20"/>
      <c r="D8" s="20"/>
      <c r="E8" s="20" t="n">
        <f aca="false">SUM(E6:E7)</f>
        <v>385</v>
      </c>
      <c r="G8" s="1" t="s">
        <v>15</v>
      </c>
      <c r="K8" s="11" t="s">
        <v>16</v>
      </c>
      <c r="L8" s="11" t="n">
        <v>30</v>
      </c>
      <c r="M8" s="11" t="n">
        <v>40</v>
      </c>
    </row>
    <row r="9" customFormat="false" ht="17.35" hidden="false" customHeight="false" outlineLevel="0" collapsed="false">
      <c r="H9" s="1" t="s">
        <v>17</v>
      </c>
      <c r="K9" s="1" t="s">
        <v>18</v>
      </c>
      <c r="L9" s="1" t="n">
        <f aca="false">SUM(L6:L8)</f>
        <v>430</v>
      </c>
      <c r="M9" s="1" t="n">
        <f aca="false">SUM(M6:M8)</f>
        <v>235</v>
      </c>
    </row>
    <row r="10" customFormat="false" ht="17.35" hidden="false" customHeight="false" outlineLevel="0" collapsed="false">
      <c r="G10" s="1" t="s">
        <v>19</v>
      </c>
      <c r="H10" s="12" t="n">
        <v>5</v>
      </c>
      <c r="K10" s="11" t="s">
        <v>27</v>
      </c>
      <c r="L10" s="11" t="n">
        <f aca="false">300*0.6</f>
        <v>180</v>
      </c>
      <c r="M10" s="11" t="n">
        <f aca="false">300*0.4</f>
        <v>120</v>
      </c>
    </row>
    <row r="11" customFormat="false" ht="17.35" hidden="false" customHeight="false" outlineLevel="0" collapsed="false">
      <c r="C11" s="13"/>
      <c r="D11" s="13"/>
      <c r="G11" s="1" t="s">
        <v>21</v>
      </c>
      <c r="H11" s="12" t="n">
        <v>4</v>
      </c>
      <c r="K11" s="1" t="s">
        <v>28</v>
      </c>
      <c r="L11" s="1" t="n">
        <f aca="false">SUM(L9:L10)</f>
        <v>610</v>
      </c>
      <c r="M11" s="1" t="n">
        <f aca="false">SUM(M9:M10)</f>
        <v>355</v>
      </c>
    </row>
    <row r="12" customFormat="false" ht="17.35" hidden="false" customHeight="false" outlineLevel="0" collapsed="false">
      <c r="H12" s="12"/>
    </row>
    <row r="14" customFormat="false" ht="17.35" hidden="false" customHeight="false" outlineLevel="0" collapsed="false">
      <c r="G14" s="14"/>
      <c r="K14" s="1" t="s">
        <v>29</v>
      </c>
      <c r="L14" s="1" t="n">
        <f aca="false">L11/H5</f>
        <v>3.05</v>
      </c>
      <c r="M14" s="1" t="n">
        <f aca="false">M11/H6</f>
        <v>2.36666666666667</v>
      </c>
    </row>
    <row r="15" customFormat="false" ht="17.35" hidden="false" customHeight="false" outlineLevel="0" collapsed="false">
      <c r="B15" s="2" t="s">
        <v>22</v>
      </c>
    </row>
    <row r="16" customFormat="false" ht="17.35" hidden="false" customHeight="false" outlineLevel="0" collapsed="false">
      <c r="B16" s="1" t="s">
        <v>23</v>
      </c>
      <c r="C16" s="1" t="n">
        <v>180</v>
      </c>
      <c r="D16" s="1" t="n">
        <v>125</v>
      </c>
    </row>
    <row r="17" customFormat="false" ht="17.35" hidden="false" customHeight="false" outlineLevel="0" collapsed="false">
      <c r="B17" s="1" t="s">
        <v>24</v>
      </c>
      <c r="C17" s="1" t="n">
        <v>20</v>
      </c>
      <c r="D17" s="1" t="n">
        <v>25</v>
      </c>
    </row>
    <row r="18" customFormat="false" ht="17.35" hidden="false" customHeight="false" outlineLevel="0" collapsed="false">
      <c r="B18" s="3"/>
      <c r="C18" s="4" t="s">
        <v>2</v>
      </c>
      <c r="D18" s="4" t="s">
        <v>3</v>
      </c>
      <c r="E18" s="5" t="s">
        <v>4</v>
      </c>
    </row>
    <row r="19" customFormat="false" ht="17.35" hidden="false" customHeight="false" outlineLevel="0" collapsed="false">
      <c r="B19" s="6" t="s">
        <v>5</v>
      </c>
      <c r="C19" s="7" t="n">
        <f aca="false">C16*H10</f>
        <v>900</v>
      </c>
      <c r="D19" s="7" t="n">
        <f aca="false">D16*H11</f>
        <v>500</v>
      </c>
      <c r="E19" s="8" t="n">
        <f aca="false">SUM(C19:D19)</f>
        <v>1400</v>
      </c>
    </row>
    <row r="20" customFormat="false" ht="17.35" hidden="false" customHeight="false" outlineLevel="0" collapsed="false">
      <c r="B20" s="6" t="s">
        <v>30</v>
      </c>
      <c r="C20" s="7" t="n">
        <f aca="false">-C16*L14</f>
        <v>-549</v>
      </c>
      <c r="D20" s="7" t="n">
        <f aca="false">-D16*M14</f>
        <v>-295.833333333333</v>
      </c>
      <c r="E20" s="8" t="n">
        <f aca="false">SUM(C20:D20)</f>
        <v>-844.833333333333</v>
      </c>
    </row>
    <row r="21" customFormat="false" ht="17.35" hidden="false" customHeight="false" outlineLevel="0" collapsed="false">
      <c r="B21" s="6" t="s">
        <v>25</v>
      </c>
      <c r="C21" s="7" t="n">
        <v>-30</v>
      </c>
      <c r="D21" s="7" t="n">
        <v>-15</v>
      </c>
      <c r="E21" s="8" t="n">
        <f aca="false">SUM(C21:D21)</f>
        <v>-45</v>
      </c>
      <c r="F21" s="1" t="n">
        <f aca="false">SUM(E19:E21)</f>
        <v>510.166666666667</v>
      </c>
    </row>
    <row r="22" customFormat="false" ht="17.35" hidden="false" customHeight="false" outlineLevel="0" collapsed="false">
      <c r="B22" s="6" t="s">
        <v>10</v>
      </c>
      <c r="C22" s="7" t="n">
        <f aca="false">SUM(C19:C21)</f>
        <v>321</v>
      </c>
      <c r="D22" s="7" t="n">
        <f aca="false">SUM(D19:D21)</f>
        <v>189.166666666667</v>
      </c>
      <c r="E22" s="8" t="n">
        <f aca="false">SUM(C22:D22)</f>
        <v>510.166666666667</v>
      </c>
    </row>
    <row r="23" customFormat="false" ht="17.35" hidden="false" customHeight="true" outlineLevel="0" collapsed="false">
      <c r="B23" s="6" t="s">
        <v>31</v>
      </c>
      <c r="C23" s="6"/>
      <c r="D23" s="6"/>
      <c r="E23" s="10" t="n">
        <f aca="false">-(250)</f>
        <v>-250</v>
      </c>
    </row>
    <row r="24" customFormat="false" ht="17.35" hidden="false" customHeight="true" outlineLevel="0" collapsed="false">
      <c r="B24" s="6" t="s">
        <v>14</v>
      </c>
      <c r="C24" s="6"/>
      <c r="D24" s="6"/>
      <c r="E24" s="6" t="n">
        <f aca="false">SUM(E22:E23)</f>
        <v>260.166666666667</v>
      </c>
    </row>
    <row r="26" customFormat="false" ht="17.35" hidden="false" customHeight="false" outlineLevel="0" collapsed="false">
      <c r="B26" s="15" t="s">
        <v>26</v>
      </c>
      <c r="C26" s="16" t="n">
        <f aca="false">C17*L14</f>
        <v>61</v>
      </c>
      <c r="D26" s="16" t="n">
        <f aca="false">D17*M14</f>
        <v>59.1666666666667</v>
      </c>
    </row>
    <row r="1048576" customFormat="false" ht="12.8" hidden="false" customHeight="false" outlineLevel="0" collapsed="false"/>
  </sheetData>
  <mergeCells count="4">
    <mergeCell ref="B7:D7"/>
    <mergeCell ref="B8:D8"/>
    <mergeCell ref="B23:D23"/>
    <mergeCell ref="B24:D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M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23" activeCellId="0" sqref="C23"/>
    </sheetView>
  </sheetViews>
  <sheetFormatPr defaultColWidth="11.43359375" defaultRowHeight="17.3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36.42"/>
    <col collapsed="false" customWidth="true" hidden="false" outlineLevel="0" max="4" min="3" style="1" width="19.57"/>
    <col collapsed="false" customWidth="true" hidden="false" outlineLevel="0" max="5" min="5" style="1" width="17.58"/>
    <col collapsed="false" customWidth="false" hidden="false" outlineLevel="0" max="6" min="6" style="1" width="11.42"/>
    <col collapsed="false" customWidth="true" hidden="false" outlineLevel="0" max="7" min="7" style="1" width="36.71"/>
    <col collapsed="false" customWidth="true" hidden="false" outlineLevel="0" max="8" min="8" style="1" width="15.86"/>
    <col collapsed="false" customWidth="false" hidden="false" outlineLevel="0" max="10" min="9" style="1" width="11.42"/>
    <col collapsed="false" customWidth="true" hidden="false" outlineLevel="0" max="11" min="11" style="1" width="19.03"/>
    <col collapsed="false" customWidth="false" hidden="false" outlineLevel="0" max="1024" min="12" style="1" width="11.42"/>
  </cols>
  <sheetData>
    <row r="1" customFormat="false" ht="17.35" hidden="false" customHeight="false" outlineLevel="0" collapsed="false">
      <c r="B1" s="2" t="s">
        <v>0</v>
      </c>
    </row>
    <row r="2" customFormat="false" ht="17.35" hidden="false" customHeight="false" outlineLevel="0" collapsed="false">
      <c r="L2" s="2" t="s">
        <v>1</v>
      </c>
    </row>
    <row r="3" customFormat="false" ht="17.35" hidden="false" customHeight="false" outlineLevel="0" collapsed="false">
      <c r="B3" s="17"/>
      <c r="C3" s="18" t="s">
        <v>2</v>
      </c>
      <c r="D3" s="18" t="s">
        <v>3</v>
      </c>
      <c r="E3" s="19" t="s">
        <v>4</v>
      </c>
    </row>
    <row r="4" customFormat="false" ht="24" hidden="false" customHeight="true" outlineLevel="0" collapsed="false">
      <c r="B4" s="20" t="s">
        <v>5</v>
      </c>
      <c r="C4" s="21" t="n">
        <f aca="false">H5*H10</f>
        <v>1000</v>
      </c>
      <c r="D4" s="21" t="n">
        <f aca="false">H6*H11</f>
        <v>600</v>
      </c>
      <c r="E4" s="22" t="n">
        <f aca="false">SUM(C4:D4)</f>
        <v>1600</v>
      </c>
      <c r="G4" s="1" t="s">
        <v>6</v>
      </c>
    </row>
    <row r="5" customFormat="false" ht="17.35" hidden="false" customHeight="false" outlineLevel="0" collapsed="false">
      <c r="B5" s="20" t="s">
        <v>7</v>
      </c>
      <c r="C5" s="21" t="n">
        <f aca="false">-(300+100+I15*200)</f>
        <v>-400</v>
      </c>
      <c r="D5" s="21" t="n">
        <f aca="false">-(120+75+I16*150)</f>
        <v>-195</v>
      </c>
      <c r="E5" s="22" t="n">
        <f aca="false">SUM(C5:D5)</f>
        <v>-595</v>
      </c>
      <c r="G5" s="1" t="s">
        <v>2</v>
      </c>
      <c r="H5" s="9" t="n">
        <v>200</v>
      </c>
      <c r="K5" s="0"/>
      <c r="L5" s="1" t="s">
        <v>8</v>
      </c>
      <c r="M5" s="1" t="s">
        <v>9</v>
      </c>
    </row>
    <row r="6" customFormat="false" ht="17.35" hidden="false" customHeight="false" outlineLevel="0" collapsed="false">
      <c r="B6" s="20" t="s">
        <v>10</v>
      </c>
      <c r="C6" s="21" t="n">
        <f aca="false">C4+C5</f>
        <v>600</v>
      </c>
      <c r="D6" s="21" t="n">
        <f aca="false">D4+D5</f>
        <v>405</v>
      </c>
      <c r="E6" s="22" t="n">
        <f aca="false">SUM(C6:D6)</f>
        <v>1005</v>
      </c>
      <c r="G6" s="1" t="s">
        <v>3</v>
      </c>
      <c r="H6" s="9" t="n">
        <v>150</v>
      </c>
      <c r="K6" s="1" t="s">
        <v>11</v>
      </c>
      <c r="L6" s="1" t="n">
        <v>300</v>
      </c>
      <c r="M6" s="1" t="n">
        <v>120</v>
      </c>
    </row>
    <row r="7" customFormat="false" ht="21" hidden="false" customHeight="true" outlineLevel="0" collapsed="false">
      <c r="B7" s="20" t="s">
        <v>12</v>
      </c>
      <c r="C7" s="20"/>
      <c r="D7" s="20"/>
      <c r="E7" s="23" t="n">
        <v>-620</v>
      </c>
      <c r="H7" s="9"/>
      <c r="K7" s="1" t="s">
        <v>13</v>
      </c>
      <c r="L7" s="1" t="n">
        <v>100</v>
      </c>
      <c r="M7" s="1" t="n">
        <v>75</v>
      </c>
    </row>
    <row r="8" customFormat="false" ht="17.35" hidden="false" customHeight="true" outlineLevel="0" collapsed="false">
      <c r="B8" s="20" t="s">
        <v>14</v>
      </c>
      <c r="C8" s="20"/>
      <c r="D8" s="20"/>
      <c r="E8" s="20" t="n">
        <f aca="false">SUM(E6:E7)</f>
        <v>385</v>
      </c>
      <c r="G8" s="1" t="s">
        <v>15</v>
      </c>
      <c r="K8" s="11" t="s">
        <v>16</v>
      </c>
      <c r="L8" s="11" t="n">
        <v>30</v>
      </c>
      <c r="M8" s="11" t="n">
        <v>40</v>
      </c>
    </row>
    <row r="9" customFormat="false" ht="17.35" hidden="false" customHeight="false" outlineLevel="0" collapsed="false">
      <c r="H9" s="1" t="s">
        <v>17</v>
      </c>
      <c r="K9" s="1" t="s">
        <v>18</v>
      </c>
      <c r="L9" s="1" t="n">
        <f aca="false">SUM(L6:L8)</f>
        <v>430</v>
      </c>
      <c r="M9" s="1" t="n">
        <f aca="false">SUM(M6:M8)</f>
        <v>235</v>
      </c>
    </row>
    <row r="10" customFormat="false" ht="17.35" hidden="false" customHeight="false" outlineLevel="0" collapsed="false">
      <c r="G10" s="1" t="s">
        <v>19</v>
      </c>
      <c r="H10" s="12" t="n">
        <v>5</v>
      </c>
      <c r="K10" s="24" t="s">
        <v>27</v>
      </c>
      <c r="L10" s="24" t="n">
        <f aca="false">300*0.6</f>
        <v>180</v>
      </c>
      <c r="M10" s="24" t="n">
        <f aca="false">300*0.4</f>
        <v>120</v>
      </c>
    </row>
    <row r="11" customFormat="false" ht="17.35" hidden="false" customHeight="false" outlineLevel="0" collapsed="false">
      <c r="C11" s="13"/>
      <c r="D11" s="13"/>
      <c r="G11" s="1" t="s">
        <v>21</v>
      </c>
      <c r="H11" s="12" t="n">
        <v>4</v>
      </c>
      <c r="K11" s="11" t="s">
        <v>32</v>
      </c>
      <c r="L11" s="11" t="n">
        <v>125</v>
      </c>
      <c r="M11" s="11" t="n">
        <v>125</v>
      </c>
    </row>
    <row r="12" customFormat="false" ht="17.35" hidden="false" customHeight="false" outlineLevel="0" collapsed="false">
      <c r="H12" s="12"/>
      <c r="K12" s="1" t="s">
        <v>33</v>
      </c>
      <c r="L12" s="1" t="n">
        <f aca="false">SUM(L9:L11)</f>
        <v>735</v>
      </c>
      <c r="M12" s="1" t="n">
        <f aca="false">SUM(M9:M11)</f>
        <v>480</v>
      </c>
    </row>
    <row r="14" customFormat="false" ht="17.35" hidden="false" customHeight="false" outlineLevel="0" collapsed="false">
      <c r="G14" s="14"/>
      <c r="K14" s="1" t="s">
        <v>34</v>
      </c>
      <c r="L14" s="1" t="n">
        <f aca="false">L12/H5</f>
        <v>3.675</v>
      </c>
      <c r="M14" s="1" t="n">
        <f aca="false">M12/H6</f>
        <v>3.2</v>
      </c>
    </row>
    <row r="15" customFormat="false" ht="17.35" hidden="false" customHeight="false" outlineLevel="0" collapsed="false">
      <c r="B15" s="2" t="s">
        <v>22</v>
      </c>
      <c r="K15" s="1" t="s">
        <v>35</v>
      </c>
      <c r="L15" s="1" t="n">
        <f aca="false">L9/H5</f>
        <v>2.15</v>
      </c>
      <c r="M15" s="1" t="n">
        <f aca="false">M9/H6</f>
        <v>1.56666666666667</v>
      </c>
    </row>
    <row r="16" customFormat="false" ht="17.35" hidden="false" customHeight="false" outlineLevel="0" collapsed="false">
      <c r="B16" s="1" t="s">
        <v>23</v>
      </c>
      <c r="C16" s="1" t="n">
        <v>180</v>
      </c>
      <c r="D16" s="1" t="n">
        <v>125</v>
      </c>
    </row>
    <row r="17" customFormat="false" ht="17.35" hidden="false" customHeight="false" outlineLevel="0" collapsed="false">
      <c r="B17" s="1" t="s">
        <v>24</v>
      </c>
      <c r="C17" s="1" t="n">
        <v>20</v>
      </c>
      <c r="D17" s="1" t="n">
        <v>25</v>
      </c>
    </row>
    <row r="18" customFormat="false" ht="17.35" hidden="false" customHeight="false" outlineLevel="0" collapsed="false">
      <c r="B18" s="3"/>
      <c r="C18" s="4" t="s">
        <v>2</v>
      </c>
      <c r="D18" s="4" t="s">
        <v>3</v>
      </c>
      <c r="E18" s="5" t="s">
        <v>4</v>
      </c>
    </row>
    <row r="19" customFormat="false" ht="17.35" hidden="false" customHeight="false" outlineLevel="0" collapsed="false">
      <c r="B19" s="6" t="s">
        <v>5</v>
      </c>
      <c r="C19" s="7" t="n">
        <f aca="false">C16*H10</f>
        <v>900</v>
      </c>
      <c r="D19" s="7" t="n">
        <f aca="false">D16*H11</f>
        <v>500</v>
      </c>
      <c r="E19" s="8" t="n">
        <f aca="false">SUM(C19:D19)</f>
        <v>1400</v>
      </c>
    </row>
    <row r="20" customFormat="false" ht="17.35" hidden="false" customHeight="false" outlineLevel="0" collapsed="false">
      <c r="B20" s="6" t="s">
        <v>7</v>
      </c>
      <c r="C20" s="7" t="n">
        <f aca="false">-C16*L15</f>
        <v>-387</v>
      </c>
      <c r="D20" s="7" t="n">
        <f aca="false">-D16*M15</f>
        <v>-195.833333333333</v>
      </c>
      <c r="E20" s="8" t="n">
        <f aca="false">SUM(C20:D20)</f>
        <v>-582.833333333333</v>
      </c>
    </row>
    <row r="21" customFormat="false" ht="17.35" hidden="false" customHeight="false" outlineLevel="0" collapsed="false">
      <c r="B21" s="6" t="s">
        <v>25</v>
      </c>
      <c r="C21" s="7" t="n">
        <v>-30</v>
      </c>
      <c r="D21" s="7" t="n">
        <v>-15</v>
      </c>
      <c r="E21" s="8" t="n">
        <f aca="false">SUM(C21:D21)</f>
        <v>-45</v>
      </c>
    </row>
    <row r="22" customFormat="false" ht="17.35" hidden="false" customHeight="false" outlineLevel="0" collapsed="false">
      <c r="B22" s="6" t="s">
        <v>10</v>
      </c>
      <c r="C22" s="7" t="n">
        <f aca="false">C19+C20+C21</f>
        <v>483</v>
      </c>
      <c r="D22" s="7" t="n">
        <f aca="false">D19+D20+D21</f>
        <v>289.166666666667</v>
      </c>
      <c r="E22" s="8" t="n">
        <f aca="false">SUM(C22:D22)</f>
        <v>772.166666666667</v>
      </c>
    </row>
    <row r="23" customFormat="false" ht="17.35" hidden="false" customHeight="false" outlineLevel="0" collapsed="false">
      <c r="B23" s="6" t="s">
        <v>36</v>
      </c>
      <c r="C23" s="6" t="n">
        <f aca="false">-180/200*180</f>
        <v>-162</v>
      </c>
      <c r="D23" s="6" t="n">
        <f aca="false">-120/150*125</f>
        <v>-100</v>
      </c>
      <c r="E23" s="10" t="n">
        <f aca="false">SUM(C23:D23)</f>
        <v>-262</v>
      </c>
    </row>
    <row r="24" customFormat="false" ht="17.35" hidden="false" customHeight="false" outlineLevel="0" collapsed="false">
      <c r="B24" s="6" t="s">
        <v>37</v>
      </c>
      <c r="C24" s="6" t="n">
        <f aca="false">-125/200*180</f>
        <v>-112.5</v>
      </c>
      <c r="D24" s="6" t="n">
        <f aca="false">-125/150*125</f>
        <v>-104.166666666667</v>
      </c>
      <c r="E24" s="10" t="n">
        <f aca="false">SUM(C24:D24)</f>
        <v>-216.666666666667</v>
      </c>
    </row>
    <row r="25" customFormat="false" ht="17.35" hidden="false" customHeight="false" outlineLevel="0" collapsed="false">
      <c r="B25" s="6" t="s">
        <v>14</v>
      </c>
      <c r="C25" s="6" t="n">
        <f aca="false">SUM(C22:C24)</f>
        <v>208.5</v>
      </c>
      <c r="D25" s="6" t="n">
        <f aca="false">SUM(D22:D24)</f>
        <v>85</v>
      </c>
      <c r="E25" s="6" t="n">
        <f aca="false">SUM(E22:E24)</f>
        <v>293.5</v>
      </c>
    </row>
    <row r="27" customFormat="false" ht="17.35" hidden="false" customHeight="false" outlineLevel="0" collapsed="false">
      <c r="B27" s="15" t="s">
        <v>26</v>
      </c>
      <c r="C27" s="16" t="n">
        <f aca="false">C17*L14</f>
        <v>73.5</v>
      </c>
      <c r="D27" s="16" t="n">
        <f aca="false">D17*M14</f>
        <v>80</v>
      </c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7:D7"/>
    <mergeCell ref="B8:D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2020-09-20T11:07:19Z</dcterms:created>
  <dc:creator>Benet</dc:creator>
  <dc:description/>
  <dc:language>ca-ES</dc:language>
  <cp:lastModifiedBy/>
  <dcterms:modified xsi:type="dcterms:W3CDTF">2025-05-13T19:03:41Z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